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zatreasury-my.sharepoint.com/personal/bongani_lusenga_treasury_gov_za/Documents/BAC Reports_AP/Procurement Plans/2026-2027/"/>
    </mc:Choice>
  </mc:AlternateContent>
  <xr:revisionPtr revIDLastSave="13" documentId="8_{6AB594C7-424C-449E-8EB5-71AD420FF015}" xr6:coauthVersionLast="47" xr6:coauthVersionMax="47" xr10:uidLastSave="{64D6656A-02BB-437E-A292-F8ECFEB2093D}"/>
  <bookViews>
    <workbookView xWindow="-110" yWindow="-110" windowWidth="19420" windowHeight="11500" xr2:uid="{00000000-000D-0000-FFFF-FFFF00000000}"/>
  </bookViews>
  <sheets>
    <sheet name="2026-27 Annual PP" sheetId="2" r:id="rId1"/>
    <sheet name="2025-26 Annual PP" sheetId="1" state="hidden" r:id="rId2"/>
  </sheets>
  <definedNames>
    <definedName name="_xlnm._FilterDatabase" localSheetId="1" hidden="1">'2025-26 Annual PP'!$A$5:$O$23</definedName>
    <definedName name="_xlnm._FilterDatabase" localSheetId="0" hidden="1">'2026-27 Annual PP'!$A$6:$O$6</definedName>
    <definedName name="_xlnm.Print_Area" localSheetId="1">'2025-26 Annual PP'!$A$5:$O$23</definedName>
    <definedName name="_xlnm.Print_Area" localSheetId="0">'2026-27 Annual PP'!$A$6:$O$27</definedName>
    <definedName name="_xlnm.Print_Titles" localSheetId="1">'2025-26 Annual PP'!$5:$5</definedName>
    <definedName name="_xlnm.Print_Titles" localSheetId="0">'2026-27 Annual PP'!$6:$6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2" l="1"/>
  <c r="L27" i="2" s="1"/>
  <c r="K28" i="2"/>
  <c r="L28" i="2" s="1"/>
  <c r="K20" i="2"/>
  <c r="L20" i="2" s="1"/>
  <c r="K21" i="2"/>
  <c r="L21" i="2" s="1"/>
  <c r="K29" i="2"/>
  <c r="L29" i="2" s="1"/>
  <c r="K7" i="2"/>
  <c r="L7" i="2" s="1"/>
  <c r="J15" i="2"/>
  <c r="K15" i="2" s="1"/>
  <c r="L15" i="2" s="1"/>
  <c r="M15" i="2" s="1"/>
  <c r="J26" i="2"/>
  <c r="K26" i="2" s="1"/>
  <c r="L26" i="2" s="1"/>
  <c r="J25" i="2"/>
  <c r="K25" i="2" s="1"/>
  <c r="L25" i="2" s="1"/>
  <c r="J22" i="2"/>
  <c r="K22" i="2" s="1"/>
  <c r="L22" i="2" s="1"/>
  <c r="A9" i="1" l="1"/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</calcChain>
</file>

<file path=xl/sharedStrings.xml><?xml version="1.0" encoding="utf-8"?>
<sst xmlns="http://schemas.openxmlformats.org/spreadsheetml/2006/main" count="279" uniqueCount="104">
  <si>
    <t>Project Description</t>
  </si>
  <si>
    <t>Estimated Value (incl. taxes)</t>
  </si>
  <si>
    <t>Bid award Date</t>
  </si>
  <si>
    <t xml:space="preserve">Bid Specification Date </t>
  </si>
  <si>
    <t>Bid Advert Date</t>
  </si>
  <si>
    <t>Bid Evaluation Date</t>
  </si>
  <si>
    <t>No</t>
  </si>
  <si>
    <t>Project Manager</t>
  </si>
  <si>
    <t>Bid Closing Date</t>
  </si>
  <si>
    <t>Contract Commence Date</t>
  </si>
  <si>
    <t>Contract Expiry Date</t>
  </si>
  <si>
    <t>Open Tender</t>
  </si>
  <si>
    <t>Name of Department: National Tresury</t>
  </si>
  <si>
    <t>Division: Office of the Chief Procurement Officer</t>
  </si>
  <si>
    <t xml:space="preserve">Agricultural remedies </t>
  </si>
  <si>
    <t>Mulatedzi Raudzingana</t>
  </si>
  <si>
    <t>Contract Reference Number</t>
  </si>
  <si>
    <t xml:space="preserve">Contract Duration in Months </t>
  </si>
  <si>
    <t>Toilet paper and paper towels</t>
  </si>
  <si>
    <t>RT12</t>
  </si>
  <si>
    <t>RT14</t>
  </si>
  <si>
    <t>RT21</t>
  </si>
  <si>
    <t>Manthepeng Tshinavha</t>
  </si>
  <si>
    <t>Radiographic material</t>
  </si>
  <si>
    <t>RT24</t>
  </si>
  <si>
    <t>Hospital Furniture and Ward Requirements</t>
  </si>
  <si>
    <t>Fleet vehicle maintenance (Pool)</t>
  </si>
  <si>
    <t>RT46</t>
  </si>
  <si>
    <t>Insurance for subsidised vehicles</t>
  </si>
  <si>
    <t>RT58</t>
  </si>
  <si>
    <t>RT52</t>
  </si>
  <si>
    <t>Vehicle Full maintenance lease</t>
  </si>
  <si>
    <t>Footwear</t>
  </si>
  <si>
    <t>RT59</t>
  </si>
  <si>
    <t>Subsidised vehicle fleet</t>
  </si>
  <si>
    <t>RT62</t>
  </si>
  <si>
    <t>RT64</t>
  </si>
  <si>
    <t>Clothing</t>
  </si>
  <si>
    <t>Financing of subsidised vehicles</t>
  </si>
  <si>
    <t>RT68</t>
  </si>
  <si>
    <t xml:space="preserve">Male and Female Condoms and lubrication </t>
  </si>
  <si>
    <t>RT75</t>
  </si>
  <si>
    <t>Tactical and crime scene equipment</t>
  </si>
  <si>
    <t>Zanele Mkhwanazi</t>
  </si>
  <si>
    <t>Contract Classification (Curently running / New Contract?</t>
  </si>
  <si>
    <t>Running</t>
  </si>
  <si>
    <t>New</t>
  </si>
  <si>
    <t xml:space="preserve">Bulk Fuel Tanks </t>
  </si>
  <si>
    <t>RT83</t>
  </si>
  <si>
    <t>RT70</t>
  </si>
  <si>
    <t>RT66</t>
  </si>
  <si>
    <t>RT57</t>
  </si>
  <si>
    <t>Vehicles</t>
  </si>
  <si>
    <t>Petrol and diesel</t>
  </si>
  <si>
    <t>TBC</t>
  </si>
  <si>
    <t>17 Spetember 2025</t>
  </si>
  <si>
    <t>18 Spetember 2025</t>
  </si>
  <si>
    <t>19 Spetember 2025</t>
  </si>
  <si>
    <t>20 Spetember 2025</t>
  </si>
  <si>
    <t>Date: 14 April 2025</t>
  </si>
  <si>
    <t xml:space="preserve">2025/26  ANNUAL PROCUREMENT PLAN  - TRANSVERSAL CONTRACTS                     </t>
  </si>
  <si>
    <t xml:space="preserve">Method of procurement </t>
  </si>
  <si>
    <t xml:space="preserve">2026/27  ANNUAL PROCUREMENT PLAN  - TRANSVERSAL CONTRACTS                     </t>
  </si>
  <si>
    <t>Date:   May 2026</t>
  </si>
  <si>
    <t>RT18</t>
  </si>
  <si>
    <t>Ante and Post-Mortem blood alcohol kits</t>
  </si>
  <si>
    <t xml:space="preserve">Voluntary medical male circumcision (MMC) </t>
  </si>
  <si>
    <t xml:space="preserve">Medical examination and surgical gloves </t>
  </si>
  <si>
    <t>RT57-2022: Supply and Delivery of Sedan, Light and Heavy Commercial Vehicles, Busses, Motor Cycles, Agricultural Tractors, Construction Plant and Equipment to the State Period From 1 October 2026 to 30 September 2029</t>
  </si>
  <si>
    <t>Provision of full Maintenance Lease,Medium Term Vehicle Rentals and Chaffuer Drive Services for the Period 1 August 2026 to 30 September 2031</t>
  </si>
  <si>
    <t>Supply and Delivery of Animal Feed to the State Period of 1 June 2027 to 31 May 2030</t>
  </si>
  <si>
    <t>Supply and Delivery of Clothing the State Period 1 August 2026 to 31 July 2029</t>
  </si>
  <si>
    <t>To be updated</t>
  </si>
  <si>
    <t>RT74</t>
  </si>
  <si>
    <t>RT284</t>
  </si>
  <si>
    <t>RT69</t>
  </si>
  <si>
    <t>RT80</t>
  </si>
  <si>
    <t>RT81</t>
  </si>
  <si>
    <t>RT296</t>
  </si>
  <si>
    <t>RT44</t>
  </si>
  <si>
    <t>Transportation of cargo</t>
  </si>
  <si>
    <t>Supply and Delivery of Bulk Fuel Tanks to the State</t>
  </si>
  <si>
    <t>Prefabricated steel shelving</t>
  </si>
  <si>
    <t>Hypodermic syringes</t>
  </si>
  <si>
    <t>Tyres and tubes</t>
  </si>
  <si>
    <t>Cell locks, cell keys, cell doors, cell windows, cell steel bars, and accessories</t>
  </si>
  <si>
    <t>Building Material</t>
  </si>
  <si>
    <t>Dental consumables</t>
  </si>
  <si>
    <t>B-BBEE Verification</t>
  </si>
  <si>
    <t>RT11</t>
  </si>
  <si>
    <t>RT35</t>
  </si>
  <si>
    <t>RT76</t>
  </si>
  <si>
    <t>RT8</t>
  </si>
  <si>
    <t>Provision of full Maintenance Lease,Medium Term Vehicle Rentals and Chaffuer Drive Services</t>
  </si>
  <si>
    <t>Supply and Delivery of Clothing</t>
  </si>
  <si>
    <t>Provision of Finance and Administration of Subsidised Vehicles</t>
  </si>
  <si>
    <t>RT29-1</t>
  </si>
  <si>
    <t>RT30</t>
  </si>
  <si>
    <t>RT75-1</t>
  </si>
  <si>
    <t>Male and female condoms and lubricant</t>
  </si>
  <si>
    <t>Smart metering solution</t>
  </si>
  <si>
    <t>Funding Smart metering solution</t>
  </si>
  <si>
    <t>Sedan, Light and Heavy Commercial Vehicles, Busses, Motor Cycles, Agricultural Tractors, Construction Plant and Equipment</t>
  </si>
  <si>
    <t>Animal Feed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</si>
</sst>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 [$R-1C09]\ * #,##0.00_ ;_ [$R-1C09]\ * \-#,##0.00_ ;_ [$R-1C09]\ * &quot;-&quot;??_ ;_ @_ "/>
    <numFmt numFmtId="165" formatCode="[$-1C09]dd\ mmmm\ yyyy;@"/>
    <numFmt numFmtId="166" formatCode="[$-409]mmm\-yy;@"/>
    <numFmt numFmtId="167" formatCode="[$-409]d\-mmm;@"/>
    <numFmt numFmtId="168" formatCode="_-[$R-1C09]* #,##0.00_-;\-[$R-1C09]* #,##0.00_-;_-[$R-1C09]* &quot;-&quot;??_-;_-@_-"/>
  </numFmts>
  <fonts count="1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u/>
      <sz val="14"/>
      <color theme="1"/>
      <name val="Arial"/>
      <family val="2"/>
    </font>
    <font>
      <sz val="11"/>
      <color theme="1"/>
      <name val="Calibri"/>
      <family val="2"/>
      <scheme val="minor"/>
    </font>
    <font>
      <sz val="14"/>
      <name val="Arial"/>
      <family val="2"/>
    </font>
    <font>
      <sz val="10.5"/>
      <color theme="1"/>
      <name val="Aptos"/>
      <family val="2"/>
    </font>
    <font>
      <b/>
      <sz val="10.5"/>
      <color theme="1"/>
      <name val="Aptos"/>
      <family val="2"/>
    </font>
    <font>
      <b/>
      <u/>
      <sz val="10.5"/>
      <color theme="1"/>
      <name val="Aptos"/>
      <family val="2"/>
    </font>
    <font>
      <sz val="10.5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65" fontId="3" fillId="0" borderId="0" xfId="0" applyNumberFormat="1" applyFont="1" applyAlignment="1">
      <alignment horizontal="left" vertical="center" wrapText="1"/>
    </xf>
    <xf numFmtId="165" fontId="4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164" fontId="1" fillId="0" borderId="0" xfId="0" applyNumberFormat="1" applyFont="1" applyAlignment="1">
      <alignment horizontal="left" vertical="center" wrapText="1"/>
    </xf>
    <xf numFmtId="165" fontId="1" fillId="0" borderId="0" xfId="0" applyNumberFormat="1" applyFont="1" applyAlignment="1">
      <alignment horizontal="left" vertical="center" wrapText="1"/>
    </xf>
    <xf numFmtId="14" fontId="1" fillId="0" borderId="0" xfId="0" applyNumberFormat="1" applyFont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14" fontId="3" fillId="2" borderId="1" xfId="0" applyNumberFormat="1" applyFont="1" applyFill="1" applyBorder="1" applyAlignment="1">
      <alignment horizontal="left" vertical="top" wrapText="1"/>
    </xf>
    <xf numFmtId="165" fontId="3" fillId="2" borderId="1" xfId="0" applyNumberFormat="1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164" fontId="4" fillId="3" borderId="1" xfId="0" applyNumberFormat="1" applyFont="1" applyFill="1" applyBorder="1" applyAlignment="1">
      <alignment horizontal="left" vertical="top" wrapText="1"/>
    </xf>
    <xf numFmtId="166" fontId="4" fillId="3" borderId="1" xfId="0" applyNumberFormat="1" applyFont="1" applyFill="1" applyBorder="1" applyAlignment="1">
      <alignment horizontal="left" vertical="top" wrapText="1"/>
    </xf>
    <xf numFmtId="166" fontId="4" fillId="0" borderId="1" xfId="0" applyNumberFormat="1" applyFont="1" applyBorder="1" applyAlignment="1">
      <alignment horizontal="left" vertical="top"/>
    </xf>
    <xf numFmtId="166" fontId="4" fillId="0" borderId="1" xfId="0" applyNumberFormat="1" applyFont="1" applyBorder="1" applyAlignment="1">
      <alignment horizontal="left" vertical="center"/>
    </xf>
    <xf numFmtId="164" fontId="3" fillId="0" borderId="3" xfId="0" applyNumberFormat="1" applyFont="1" applyBorder="1" applyAlignment="1">
      <alignment horizontal="left" vertical="center" wrapText="1"/>
    </xf>
    <xf numFmtId="167" fontId="4" fillId="3" borderId="1" xfId="0" applyNumberFormat="1" applyFont="1" applyFill="1" applyBorder="1" applyAlignment="1">
      <alignment horizontal="left" vertical="top" wrapText="1"/>
    </xf>
    <xf numFmtId="168" fontId="7" fillId="0" borderId="0" xfId="1" applyNumberFormat="1" applyFont="1" applyFill="1" applyBorder="1" applyAlignment="1">
      <alignment horizontal="right" vertical="top" wrapText="1"/>
    </xf>
    <xf numFmtId="0" fontId="8" fillId="3" borderId="1" xfId="0" applyFont="1" applyFill="1" applyBorder="1" applyAlignment="1">
      <alignment horizontal="left" vertical="top" wrapText="1"/>
    </xf>
    <xf numFmtId="0" fontId="8" fillId="0" borderId="0" xfId="0" applyFont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164" fontId="8" fillId="0" borderId="0" xfId="0" applyNumberFormat="1" applyFont="1" applyAlignment="1">
      <alignment horizontal="left" vertical="center" wrapText="1"/>
    </xf>
    <xf numFmtId="165" fontId="8" fillId="0" borderId="0" xfId="0" applyNumberFormat="1" applyFont="1" applyAlignment="1">
      <alignment horizontal="left" vertical="center" wrapText="1"/>
    </xf>
    <xf numFmtId="14" fontId="8" fillId="0" borderId="0" xfId="0" applyNumberFormat="1" applyFont="1" applyAlignment="1">
      <alignment horizontal="left" vertical="center" wrapText="1"/>
    </xf>
    <xf numFmtId="165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5" fontId="9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166" fontId="8" fillId="3" borderId="1" xfId="0" applyNumberFormat="1" applyFont="1" applyFill="1" applyBorder="1" applyAlignment="1">
      <alignment horizontal="left" vertical="top" wrapText="1"/>
    </xf>
    <xf numFmtId="166" fontId="8" fillId="0" borderId="1" xfId="0" applyNumberFormat="1" applyFont="1" applyBorder="1" applyAlignment="1">
      <alignment horizontal="left" vertical="top"/>
    </xf>
    <xf numFmtId="0" fontId="11" fillId="0" borderId="1" xfId="0" applyFont="1" applyBorder="1" applyAlignment="1">
      <alignment horizontal="left" vertical="center" wrapText="1"/>
    </xf>
    <xf numFmtId="168" fontId="11" fillId="0" borderId="1" xfId="1" applyNumberFormat="1" applyFont="1" applyFill="1" applyBorder="1" applyAlignment="1">
      <alignment horizontal="right" vertical="top" wrapText="1"/>
    </xf>
    <xf numFmtId="167" fontId="8" fillId="3" borderId="1" xfId="0" applyNumberFormat="1" applyFont="1" applyFill="1" applyBorder="1" applyAlignment="1">
      <alignment horizontal="left" vertical="top" wrapText="1"/>
    </xf>
    <xf numFmtId="166" fontId="8" fillId="0" borderId="1" xfId="0" applyNumberFormat="1" applyFont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top" wrapText="1"/>
    </xf>
    <xf numFmtId="14" fontId="9" fillId="2" borderId="10" xfId="0" applyNumberFormat="1" applyFont="1" applyFill="1" applyBorder="1" applyAlignment="1">
      <alignment horizontal="left" vertical="top" wrapText="1"/>
    </xf>
    <xf numFmtId="165" fontId="9" fillId="2" borderId="10" xfId="0" applyNumberFormat="1" applyFont="1" applyFill="1" applyBorder="1" applyAlignment="1">
      <alignment horizontal="left" vertical="top" wrapText="1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14" fontId="10" fillId="0" borderId="0" xfId="0" applyNumberFormat="1" applyFont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CC"/>
      <color rgb="FFFF3399"/>
      <color rgb="FFFF0066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6350</xdr:rowOff>
    </xdr:from>
    <xdr:to>
      <xdr:col>1</xdr:col>
      <xdr:colOff>450850</xdr:colOff>
      <xdr:row>0</xdr:row>
      <xdr:rowOff>692150</xdr:rowOff>
    </xdr:to>
    <xdr:pic>
      <xdr:nvPicPr>
        <xdr:cNvPr id="2" name="Picture 1" descr="coatofarms1">
          <a:extLst>
            <a:ext uri="{FF2B5EF4-FFF2-40B4-BE49-F238E27FC236}">
              <a16:creationId xmlns:a16="http://schemas.microsoft.com/office/drawing/2014/main" id="{F9000A86-17A7-9CAD-FFAB-8577B9435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6350"/>
          <a:ext cx="749300" cy="6858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7D57C-6AC8-40A0-B445-17E8FDFE4C0D}">
  <sheetPr>
    <pageSetUpPr fitToPage="1"/>
  </sheetPr>
  <dimension ref="A1:O31"/>
  <sheetViews>
    <sheetView tabSelected="1" zoomScaleNormal="100" zoomScaleSheetLayoutView="80" workbookViewId="0">
      <selection activeCell="E6" sqref="E6"/>
    </sheetView>
  </sheetViews>
  <sheetFormatPr defaultColWidth="20.81640625" defaultRowHeight="14" x14ac:dyDescent="0.35"/>
  <cols>
    <col min="1" max="1" width="4.54296875" style="25" customWidth="1"/>
    <col min="2" max="2" width="31.453125" style="25" customWidth="1"/>
    <col min="3" max="3" width="17.81640625" style="25" customWidth="1"/>
    <col min="4" max="4" width="17.81640625" style="25" hidden="1" customWidth="1"/>
    <col min="5" max="5" width="65.08984375" style="26" customWidth="1"/>
    <col min="6" max="6" width="19.90625" style="25" customWidth="1"/>
    <col min="7" max="7" width="28.1796875" style="27" customWidth="1"/>
    <col min="8" max="8" width="32.453125" style="25" customWidth="1"/>
    <col min="9" max="9" width="25.54296875" style="25" hidden="1" customWidth="1"/>
    <col min="10" max="10" width="25.54296875" style="28" customWidth="1"/>
    <col min="11" max="13" width="25.54296875" style="29" customWidth="1"/>
    <col min="14" max="14" width="25.54296875" style="30" customWidth="1"/>
    <col min="15" max="15" width="25.54296875" style="30" hidden="1" customWidth="1"/>
    <col min="16" max="16384" width="20.81640625" style="31"/>
  </cols>
  <sheetData>
    <row r="1" spans="1:15" ht="57.5" customHeight="1" thickBot="1" x14ac:dyDescent="0.4"/>
    <row r="2" spans="1:15" ht="31.5" customHeight="1" thickBot="1" x14ac:dyDescent="0.4">
      <c r="A2" s="45" t="s">
        <v>62</v>
      </c>
      <c r="B2" s="46"/>
      <c r="C2" s="46"/>
      <c r="D2" s="46"/>
      <c r="E2" s="47"/>
      <c r="G2" s="25"/>
      <c r="H2" s="32"/>
      <c r="I2" s="32"/>
      <c r="J2" s="33"/>
      <c r="K2" s="48"/>
      <c r="L2" s="48"/>
      <c r="M2" s="48"/>
    </row>
    <row r="3" spans="1:15" ht="29.25" customHeight="1" thickBot="1" x14ac:dyDescent="0.4">
      <c r="A3" s="49" t="s">
        <v>12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1"/>
    </row>
    <row r="4" spans="1:15" ht="32.25" customHeight="1" thickBot="1" x14ac:dyDescent="0.4">
      <c r="A4" s="49" t="s">
        <v>13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1"/>
    </row>
    <row r="5" spans="1:15" ht="27.5" customHeight="1" thickBot="1" x14ac:dyDescent="0.4">
      <c r="A5" s="49" t="s">
        <v>63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1"/>
    </row>
    <row r="6" spans="1:15" s="34" customFormat="1" ht="59.75" customHeight="1" x14ac:dyDescent="0.35">
      <c r="A6" s="42" t="s">
        <v>6</v>
      </c>
      <c r="B6" s="42" t="s">
        <v>44</v>
      </c>
      <c r="C6" s="42" t="s">
        <v>16</v>
      </c>
      <c r="D6" s="42" t="s">
        <v>7</v>
      </c>
      <c r="E6" s="42" t="s">
        <v>0</v>
      </c>
      <c r="F6" s="42" t="s">
        <v>17</v>
      </c>
      <c r="G6" s="42" t="s">
        <v>1</v>
      </c>
      <c r="H6" s="42" t="s">
        <v>61</v>
      </c>
      <c r="I6" s="42" t="s">
        <v>3</v>
      </c>
      <c r="J6" s="42" t="s">
        <v>4</v>
      </c>
      <c r="K6" s="43" t="s">
        <v>8</v>
      </c>
      <c r="L6" s="42" t="s">
        <v>5</v>
      </c>
      <c r="M6" s="43" t="s">
        <v>2</v>
      </c>
      <c r="N6" s="44" t="s">
        <v>9</v>
      </c>
      <c r="O6" s="44" t="s">
        <v>10</v>
      </c>
    </row>
    <row r="7" spans="1:15" s="34" customFormat="1" ht="65" customHeight="1" x14ac:dyDescent="0.35">
      <c r="A7" s="35">
        <v>1</v>
      </c>
      <c r="B7" s="24" t="s">
        <v>45</v>
      </c>
      <c r="C7" s="36" t="s">
        <v>92</v>
      </c>
      <c r="D7" s="24" t="s">
        <v>15</v>
      </c>
      <c r="E7" s="36" t="s">
        <v>80</v>
      </c>
      <c r="F7" s="24">
        <v>60</v>
      </c>
      <c r="G7" s="24" t="s">
        <v>54</v>
      </c>
      <c r="H7" s="36" t="s">
        <v>11</v>
      </c>
      <c r="I7" s="37" t="s">
        <v>56</v>
      </c>
      <c r="J7" s="37">
        <v>46171</v>
      </c>
      <c r="K7" s="37">
        <f>J7+35</f>
        <v>46206</v>
      </c>
      <c r="L7" s="37">
        <f>K7+30</f>
        <v>46236</v>
      </c>
      <c r="M7" s="37">
        <v>46289</v>
      </c>
      <c r="N7" s="37" t="s">
        <v>54</v>
      </c>
      <c r="O7" s="37">
        <v>47938</v>
      </c>
    </row>
    <row r="8" spans="1:15" s="34" customFormat="1" ht="65" customHeight="1" x14ac:dyDescent="0.35">
      <c r="A8" s="35">
        <v>2</v>
      </c>
      <c r="B8" s="24" t="s">
        <v>45</v>
      </c>
      <c r="C8" s="24" t="s">
        <v>89</v>
      </c>
      <c r="D8" s="24" t="s">
        <v>70</v>
      </c>
      <c r="E8" s="24" t="s">
        <v>103</v>
      </c>
      <c r="F8" s="24">
        <v>60</v>
      </c>
      <c r="G8" s="24" t="s">
        <v>54</v>
      </c>
      <c r="H8" s="36" t="s">
        <v>11</v>
      </c>
      <c r="I8" s="37">
        <v>45827</v>
      </c>
      <c r="J8" s="37">
        <v>46237</v>
      </c>
      <c r="K8" s="37">
        <v>46276</v>
      </c>
      <c r="L8" s="37">
        <v>46356</v>
      </c>
      <c r="M8" s="37">
        <v>46443</v>
      </c>
      <c r="N8" s="37">
        <v>46539</v>
      </c>
      <c r="O8" s="37">
        <v>47907</v>
      </c>
    </row>
    <row r="9" spans="1:15" s="34" customFormat="1" ht="65" customHeight="1" x14ac:dyDescent="0.35">
      <c r="A9" s="35">
        <v>3</v>
      </c>
      <c r="B9" s="24" t="s">
        <v>46</v>
      </c>
      <c r="C9" s="24" t="s">
        <v>64</v>
      </c>
      <c r="D9" s="38" t="s">
        <v>65</v>
      </c>
      <c r="E9" s="24" t="s">
        <v>65</v>
      </c>
      <c r="F9" s="24">
        <v>36</v>
      </c>
      <c r="G9" s="39">
        <v>7269751</v>
      </c>
      <c r="H9" s="36" t="s">
        <v>11</v>
      </c>
      <c r="I9" s="37">
        <v>45871</v>
      </c>
      <c r="J9" s="37">
        <v>46255</v>
      </c>
      <c r="K9" s="37">
        <v>46286</v>
      </c>
      <c r="L9" s="37">
        <v>46296</v>
      </c>
      <c r="M9" s="37">
        <v>46351</v>
      </c>
      <c r="N9" s="37">
        <v>46371</v>
      </c>
      <c r="O9" s="37">
        <v>47177</v>
      </c>
    </row>
    <row r="10" spans="1:15" s="34" customFormat="1" ht="65" customHeight="1" x14ac:dyDescent="0.35">
      <c r="A10" s="35">
        <v>4</v>
      </c>
      <c r="B10" s="24" t="s">
        <v>45</v>
      </c>
      <c r="C10" s="24" t="s">
        <v>21</v>
      </c>
      <c r="D10" s="38" t="s">
        <v>23</v>
      </c>
      <c r="E10" s="24" t="s">
        <v>23</v>
      </c>
      <c r="F10" s="24">
        <v>36</v>
      </c>
      <c r="G10" s="39">
        <v>126112589</v>
      </c>
      <c r="H10" s="36" t="s">
        <v>11</v>
      </c>
      <c r="I10" s="37">
        <v>45902</v>
      </c>
      <c r="J10" s="37">
        <v>46078</v>
      </c>
      <c r="K10" s="37">
        <v>46107</v>
      </c>
      <c r="L10" s="37">
        <v>46143</v>
      </c>
      <c r="M10" s="37">
        <v>46198</v>
      </c>
      <c r="N10" s="37">
        <v>46220</v>
      </c>
      <c r="O10" s="37">
        <v>47208</v>
      </c>
    </row>
    <row r="11" spans="1:15" s="34" customFormat="1" ht="65" customHeight="1" x14ac:dyDescent="0.35">
      <c r="A11" s="35">
        <v>5</v>
      </c>
      <c r="B11" s="24" t="s">
        <v>45</v>
      </c>
      <c r="C11" s="24" t="s">
        <v>24</v>
      </c>
      <c r="D11" s="38" t="s">
        <v>25</v>
      </c>
      <c r="E11" s="24" t="s">
        <v>25</v>
      </c>
      <c r="F11" s="24">
        <v>60</v>
      </c>
      <c r="G11" s="39">
        <v>880875649</v>
      </c>
      <c r="H11" s="36" t="s">
        <v>11</v>
      </c>
      <c r="I11" s="37">
        <v>45947</v>
      </c>
      <c r="J11" s="37">
        <v>46134</v>
      </c>
      <c r="K11" s="37">
        <v>46164</v>
      </c>
      <c r="L11" s="37">
        <v>46235</v>
      </c>
      <c r="M11" s="37">
        <v>46289</v>
      </c>
      <c r="N11" s="37">
        <v>46296</v>
      </c>
      <c r="O11" s="37">
        <v>47208</v>
      </c>
    </row>
    <row r="12" spans="1:15" s="34" customFormat="1" ht="65" customHeight="1" x14ac:dyDescent="0.35">
      <c r="A12" s="35">
        <v>6</v>
      </c>
      <c r="B12" s="24" t="s">
        <v>45</v>
      </c>
      <c r="C12" s="24" t="s">
        <v>96</v>
      </c>
      <c r="D12" s="38"/>
      <c r="E12" s="24" t="s">
        <v>100</v>
      </c>
      <c r="F12" s="24">
        <v>36</v>
      </c>
      <c r="G12" s="39">
        <v>2000000000</v>
      </c>
      <c r="H12" s="36" t="s">
        <v>11</v>
      </c>
      <c r="I12" s="37"/>
      <c r="J12" s="37">
        <v>46289</v>
      </c>
      <c r="K12" s="37">
        <v>46325</v>
      </c>
      <c r="L12" s="37">
        <v>46318</v>
      </c>
      <c r="M12" s="37">
        <v>46471</v>
      </c>
      <c r="N12" s="37">
        <v>46508</v>
      </c>
      <c r="O12" s="37"/>
    </row>
    <row r="13" spans="1:15" s="34" customFormat="1" ht="65" customHeight="1" x14ac:dyDescent="0.35">
      <c r="A13" s="35">
        <v>7</v>
      </c>
      <c r="B13" s="24" t="s">
        <v>46</v>
      </c>
      <c r="C13" s="24" t="s">
        <v>97</v>
      </c>
      <c r="D13" s="38"/>
      <c r="E13" s="24" t="s">
        <v>101</v>
      </c>
      <c r="F13" s="24">
        <v>36</v>
      </c>
      <c r="G13" s="24" t="s">
        <v>54</v>
      </c>
      <c r="H13" s="36" t="s">
        <v>11</v>
      </c>
      <c r="I13" s="37"/>
      <c r="J13" s="37">
        <v>46289</v>
      </c>
      <c r="K13" s="37">
        <v>46325</v>
      </c>
      <c r="L13" s="37">
        <v>46318</v>
      </c>
      <c r="M13" s="37">
        <v>46471</v>
      </c>
      <c r="N13" s="37">
        <v>46508</v>
      </c>
      <c r="O13" s="37"/>
    </row>
    <row r="14" spans="1:15" s="34" customFormat="1" ht="65" customHeight="1" x14ac:dyDescent="0.35">
      <c r="A14" s="35">
        <v>8</v>
      </c>
      <c r="B14" s="24" t="s">
        <v>45</v>
      </c>
      <c r="C14" s="24" t="s">
        <v>90</v>
      </c>
      <c r="D14" s="38" t="s">
        <v>66</v>
      </c>
      <c r="E14" s="24" t="s">
        <v>66</v>
      </c>
      <c r="F14" s="24">
        <v>60</v>
      </c>
      <c r="G14" s="39">
        <v>319325765</v>
      </c>
      <c r="H14" s="36" t="s">
        <v>11</v>
      </c>
      <c r="I14" s="37">
        <v>45932</v>
      </c>
      <c r="J14" s="37">
        <v>46136</v>
      </c>
      <c r="K14" s="37">
        <v>46164</v>
      </c>
      <c r="L14" s="37">
        <v>46174</v>
      </c>
      <c r="M14" s="37">
        <v>46226</v>
      </c>
      <c r="N14" s="37">
        <v>46244</v>
      </c>
      <c r="O14" s="37">
        <v>47938</v>
      </c>
    </row>
    <row r="15" spans="1:15" s="34" customFormat="1" ht="65" customHeight="1" x14ac:dyDescent="0.35">
      <c r="A15" s="35">
        <v>9</v>
      </c>
      <c r="B15" s="24" t="s">
        <v>45</v>
      </c>
      <c r="C15" s="36" t="s">
        <v>79</v>
      </c>
      <c r="D15" s="24" t="s">
        <v>15</v>
      </c>
      <c r="E15" s="36" t="s">
        <v>88</v>
      </c>
      <c r="F15" s="24">
        <v>60</v>
      </c>
      <c r="G15" s="24" t="s">
        <v>54</v>
      </c>
      <c r="H15" s="24" t="s">
        <v>11</v>
      </c>
      <c r="I15" s="40">
        <v>45822</v>
      </c>
      <c r="J15" s="37">
        <f>I15+15</f>
        <v>45837</v>
      </c>
      <c r="K15" s="37">
        <f>J15+35</f>
        <v>45872</v>
      </c>
      <c r="L15" s="37">
        <f>K15+30</f>
        <v>45902</v>
      </c>
      <c r="M15" s="37">
        <f>L15+27</f>
        <v>45929</v>
      </c>
      <c r="N15" s="37" t="s">
        <v>54</v>
      </c>
      <c r="O15" s="37"/>
    </row>
    <row r="16" spans="1:15" s="34" customFormat="1" ht="65" customHeight="1" x14ac:dyDescent="0.35">
      <c r="A16" s="35">
        <v>10</v>
      </c>
      <c r="B16" s="24" t="s">
        <v>45</v>
      </c>
      <c r="C16" s="24" t="s">
        <v>30</v>
      </c>
      <c r="D16" s="35" t="s">
        <v>69</v>
      </c>
      <c r="E16" s="24" t="s">
        <v>93</v>
      </c>
      <c r="F16" s="24">
        <v>60</v>
      </c>
      <c r="G16" s="24" t="s">
        <v>54</v>
      </c>
      <c r="H16" s="36" t="s">
        <v>11</v>
      </c>
      <c r="I16" s="37"/>
      <c r="J16" s="37">
        <v>46113</v>
      </c>
      <c r="K16" s="37">
        <v>46146</v>
      </c>
      <c r="L16" s="37" t="s">
        <v>72</v>
      </c>
      <c r="M16" s="37" t="s">
        <v>72</v>
      </c>
      <c r="N16" s="37" t="s">
        <v>72</v>
      </c>
      <c r="O16" s="37">
        <v>46053</v>
      </c>
    </row>
    <row r="17" spans="1:15" s="34" customFormat="1" ht="66" customHeight="1" x14ac:dyDescent="0.35">
      <c r="A17" s="35">
        <v>11</v>
      </c>
      <c r="B17" s="24" t="s">
        <v>46</v>
      </c>
      <c r="C17" s="24" t="s">
        <v>51</v>
      </c>
      <c r="D17" s="24" t="s">
        <v>68</v>
      </c>
      <c r="E17" s="24" t="s">
        <v>102</v>
      </c>
      <c r="F17" s="24">
        <v>36</v>
      </c>
      <c r="G17" s="24" t="s">
        <v>54</v>
      </c>
      <c r="H17" s="24" t="s">
        <v>11</v>
      </c>
      <c r="I17" s="40">
        <v>45822</v>
      </c>
      <c r="J17" s="37">
        <v>46126</v>
      </c>
      <c r="K17" s="37">
        <v>46164</v>
      </c>
      <c r="L17" s="37">
        <v>46233</v>
      </c>
      <c r="M17" s="37">
        <v>46261</v>
      </c>
      <c r="N17" s="37">
        <v>46296</v>
      </c>
      <c r="O17" s="37"/>
    </row>
    <row r="18" spans="1:15" s="34" customFormat="1" ht="65" customHeight="1" x14ac:dyDescent="0.35">
      <c r="A18" s="35">
        <v>12</v>
      </c>
      <c r="B18" s="24" t="s">
        <v>45</v>
      </c>
      <c r="C18" s="24" t="s">
        <v>36</v>
      </c>
      <c r="D18" s="24" t="s">
        <v>71</v>
      </c>
      <c r="E18" s="24" t="s">
        <v>94</v>
      </c>
      <c r="F18" s="24">
        <v>60</v>
      </c>
      <c r="G18" s="24" t="s">
        <v>54</v>
      </c>
      <c r="H18" s="36" t="s">
        <v>11</v>
      </c>
      <c r="I18" s="37" t="s">
        <v>55</v>
      </c>
      <c r="J18" s="37">
        <v>45929</v>
      </c>
      <c r="K18" s="37">
        <v>45968</v>
      </c>
      <c r="L18" s="37">
        <v>46171</v>
      </c>
      <c r="M18" s="37">
        <v>46198</v>
      </c>
      <c r="N18" s="37">
        <v>46235</v>
      </c>
      <c r="O18" s="37">
        <v>47208</v>
      </c>
    </row>
    <row r="19" spans="1:15" s="34" customFormat="1" ht="65" customHeight="1" x14ac:dyDescent="0.35">
      <c r="A19" s="35">
        <v>13</v>
      </c>
      <c r="B19" s="24" t="s">
        <v>45</v>
      </c>
      <c r="C19" s="24" t="s">
        <v>39</v>
      </c>
      <c r="D19" s="24" t="s">
        <v>71</v>
      </c>
      <c r="E19" s="24" t="s">
        <v>95</v>
      </c>
      <c r="F19" s="24">
        <v>60</v>
      </c>
      <c r="G19" s="24" t="s">
        <v>54</v>
      </c>
      <c r="H19" s="36" t="s">
        <v>11</v>
      </c>
      <c r="I19" s="37"/>
      <c r="J19" s="37">
        <v>46125</v>
      </c>
      <c r="K19" s="37">
        <v>46153</v>
      </c>
      <c r="L19" s="37">
        <v>46171</v>
      </c>
      <c r="M19" s="37">
        <v>46174</v>
      </c>
      <c r="N19" s="37">
        <v>46204</v>
      </c>
      <c r="O19" s="37"/>
    </row>
    <row r="20" spans="1:15" s="34" customFormat="1" ht="65" customHeight="1" x14ac:dyDescent="0.35">
      <c r="A20" s="35">
        <v>14</v>
      </c>
      <c r="B20" s="24" t="s">
        <v>45</v>
      </c>
      <c r="C20" s="36" t="s">
        <v>75</v>
      </c>
      <c r="D20" s="24" t="s">
        <v>43</v>
      </c>
      <c r="E20" s="36" t="s">
        <v>84</v>
      </c>
      <c r="F20" s="24">
        <v>36</v>
      </c>
      <c r="G20" s="24" t="s">
        <v>54</v>
      </c>
      <c r="H20" s="24" t="s">
        <v>11</v>
      </c>
      <c r="I20" s="37">
        <v>46143</v>
      </c>
      <c r="J20" s="37">
        <v>45962</v>
      </c>
      <c r="K20" s="37">
        <f>J20+35</f>
        <v>45997</v>
      </c>
      <c r="L20" s="37">
        <f>K20+30</f>
        <v>46027</v>
      </c>
      <c r="M20" s="37">
        <v>46132</v>
      </c>
      <c r="N20" s="37" t="s">
        <v>54</v>
      </c>
      <c r="O20" s="41"/>
    </row>
    <row r="21" spans="1:15" s="34" customFormat="1" ht="65" customHeight="1" x14ac:dyDescent="0.35">
      <c r="A21" s="35">
        <v>15</v>
      </c>
      <c r="B21" s="24" t="s">
        <v>45</v>
      </c>
      <c r="C21" s="36" t="s">
        <v>49</v>
      </c>
      <c r="D21" s="24" t="s">
        <v>22</v>
      </c>
      <c r="E21" s="36" t="s">
        <v>53</v>
      </c>
      <c r="F21" s="24">
        <v>36</v>
      </c>
      <c r="G21" s="24" t="s">
        <v>54</v>
      </c>
      <c r="H21" s="36" t="s">
        <v>11</v>
      </c>
      <c r="I21" s="37">
        <v>45674</v>
      </c>
      <c r="J21" s="37">
        <v>45996</v>
      </c>
      <c r="K21" s="37">
        <f>J21+35</f>
        <v>46031</v>
      </c>
      <c r="L21" s="37">
        <f>K21+30</f>
        <v>46061</v>
      </c>
      <c r="M21" s="37">
        <v>46143</v>
      </c>
      <c r="N21" s="37" t="s">
        <v>54</v>
      </c>
      <c r="O21" s="37">
        <v>47695</v>
      </c>
    </row>
    <row r="22" spans="1:15" ht="65" customHeight="1" x14ac:dyDescent="0.35">
      <c r="A22" s="35">
        <v>16</v>
      </c>
      <c r="B22" s="24" t="s">
        <v>46</v>
      </c>
      <c r="C22" s="36" t="s">
        <v>73</v>
      </c>
      <c r="D22" s="24" t="s">
        <v>43</v>
      </c>
      <c r="E22" s="36" t="s">
        <v>82</v>
      </c>
      <c r="F22" s="24">
        <v>60</v>
      </c>
      <c r="G22" s="24" t="s">
        <v>54</v>
      </c>
      <c r="H22" s="24" t="s">
        <v>11</v>
      </c>
      <c r="I22" s="40">
        <v>45765</v>
      </c>
      <c r="J22" s="37">
        <f>I22+8</f>
        <v>45773</v>
      </c>
      <c r="K22" s="37">
        <f>J22+35</f>
        <v>45808</v>
      </c>
      <c r="L22" s="37">
        <f>K22+30</f>
        <v>45838</v>
      </c>
      <c r="M22" s="37">
        <v>46282</v>
      </c>
      <c r="N22" s="37" t="s">
        <v>54</v>
      </c>
      <c r="O22" s="37"/>
    </row>
    <row r="23" spans="1:15" ht="65" customHeight="1" x14ac:dyDescent="0.35">
      <c r="A23" s="35">
        <v>17</v>
      </c>
      <c r="B23" s="24" t="s">
        <v>45</v>
      </c>
      <c r="C23" s="36" t="s">
        <v>98</v>
      </c>
      <c r="D23" s="24"/>
      <c r="E23" s="36" t="s">
        <v>99</v>
      </c>
      <c r="F23" s="24">
        <v>60</v>
      </c>
      <c r="G23" s="39">
        <v>381063657</v>
      </c>
      <c r="H23" s="24" t="s">
        <v>11</v>
      </c>
      <c r="I23" s="40"/>
      <c r="J23" s="37">
        <v>46087</v>
      </c>
      <c r="K23" s="37">
        <v>46119</v>
      </c>
      <c r="L23" s="37">
        <v>46161</v>
      </c>
      <c r="M23" s="37">
        <v>46198</v>
      </c>
      <c r="N23" s="37">
        <v>46227</v>
      </c>
      <c r="O23" s="37"/>
    </row>
    <row r="24" spans="1:15" s="34" customFormat="1" ht="65" customHeight="1" x14ac:dyDescent="0.35">
      <c r="A24" s="35">
        <v>18</v>
      </c>
      <c r="B24" s="24" t="s">
        <v>45</v>
      </c>
      <c r="C24" s="24" t="s">
        <v>91</v>
      </c>
      <c r="D24" s="38" t="s">
        <v>67</v>
      </c>
      <c r="E24" s="24" t="s">
        <v>67</v>
      </c>
      <c r="F24" s="24">
        <v>60</v>
      </c>
      <c r="G24" s="39">
        <v>350818918</v>
      </c>
      <c r="H24" s="36" t="s">
        <v>11</v>
      </c>
      <c r="I24" s="37">
        <v>45902</v>
      </c>
      <c r="J24" s="37">
        <v>46080</v>
      </c>
      <c r="K24" s="37">
        <v>46134</v>
      </c>
      <c r="L24" s="37">
        <v>46174</v>
      </c>
      <c r="M24" s="37">
        <v>46226</v>
      </c>
      <c r="N24" s="37">
        <v>46244</v>
      </c>
      <c r="O24" s="37">
        <v>47938</v>
      </c>
    </row>
    <row r="25" spans="1:15" s="34" customFormat="1" ht="65" customHeight="1" x14ac:dyDescent="0.35">
      <c r="A25" s="35">
        <v>19</v>
      </c>
      <c r="B25" s="24" t="s">
        <v>45</v>
      </c>
      <c r="C25" s="36" t="s">
        <v>76</v>
      </c>
      <c r="D25" s="24" t="s">
        <v>43</v>
      </c>
      <c r="E25" s="36" t="s">
        <v>85</v>
      </c>
      <c r="F25" s="24">
        <v>60</v>
      </c>
      <c r="G25" s="24" t="s">
        <v>54</v>
      </c>
      <c r="H25" s="24" t="s">
        <v>11</v>
      </c>
      <c r="I25" s="40">
        <v>45686</v>
      </c>
      <c r="J25" s="37">
        <f>I25+7</f>
        <v>45693</v>
      </c>
      <c r="K25" s="37">
        <f>J25+35</f>
        <v>45728</v>
      </c>
      <c r="L25" s="37">
        <f>K25+30</f>
        <v>45758</v>
      </c>
      <c r="M25" s="37">
        <v>46503</v>
      </c>
      <c r="N25" s="37" t="s">
        <v>54</v>
      </c>
      <c r="O25" s="37"/>
    </row>
    <row r="26" spans="1:15" s="34" customFormat="1" ht="65" customHeight="1" x14ac:dyDescent="0.35">
      <c r="A26" s="35">
        <v>20</v>
      </c>
      <c r="B26" s="24" t="s">
        <v>45</v>
      </c>
      <c r="C26" s="36" t="s">
        <v>77</v>
      </c>
      <c r="D26" s="24"/>
      <c r="E26" s="36" t="s">
        <v>86</v>
      </c>
      <c r="F26" s="24">
        <v>60</v>
      </c>
      <c r="G26" s="24" t="s">
        <v>54</v>
      </c>
      <c r="H26" s="24" t="s">
        <v>11</v>
      </c>
      <c r="I26" s="40"/>
      <c r="J26" s="37">
        <f>I26+7</f>
        <v>7</v>
      </c>
      <c r="K26" s="37">
        <f>J26+35</f>
        <v>42</v>
      </c>
      <c r="L26" s="37">
        <f>K26+30</f>
        <v>72</v>
      </c>
      <c r="M26" s="37">
        <v>46441</v>
      </c>
      <c r="N26" s="37" t="s">
        <v>54</v>
      </c>
      <c r="O26" s="37"/>
    </row>
    <row r="27" spans="1:15" s="34" customFormat="1" ht="65" customHeight="1" x14ac:dyDescent="0.35">
      <c r="A27" s="35">
        <v>21</v>
      </c>
      <c r="B27" s="24" t="s">
        <v>46</v>
      </c>
      <c r="C27" s="36" t="s">
        <v>48</v>
      </c>
      <c r="D27" s="24" t="s">
        <v>15</v>
      </c>
      <c r="E27" s="36" t="s">
        <v>81</v>
      </c>
      <c r="F27" s="24">
        <v>60</v>
      </c>
      <c r="G27" s="24" t="s">
        <v>54</v>
      </c>
      <c r="H27" s="24" t="s">
        <v>11</v>
      </c>
      <c r="I27" s="37" t="s">
        <v>57</v>
      </c>
      <c r="J27" s="37">
        <v>46080</v>
      </c>
      <c r="K27" s="37">
        <f>J27+35</f>
        <v>46115</v>
      </c>
      <c r="L27" s="37">
        <f>K27+30</f>
        <v>46145</v>
      </c>
      <c r="M27" s="37">
        <v>46198</v>
      </c>
      <c r="N27" s="37">
        <v>46235</v>
      </c>
      <c r="O27" s="37">
        <v>47208</v>
      </c>
    </row>
    <row r="28" spans="1:15" s="34" customFormat="1" ht="65" customHeight="1" x14ac:dyDescent="0.35">
      <c r="A28" s="35">
        <v>22</v>
      </c>
      <c r="B28" s="24" t="s">
        <v>45</v>
      </c>
      <c r="C28" s="36" t="s">
        <v>74</v>
      </c>
      <c r="D28" s="24" t="s">
        <v>15</v>
      </c>
      <c r="E28" s="36" t="s">
        <v>83</v>
      </c>
      <c r="F28" s="24">
        <v>60</v>
      </c>
      <c r="G28" s="24" t="s">
        <v>54</v>
      </c>
      <c r="H28" s="24" t="s">
        <v>11</v>
      </c>
      <c r="I28" s="37" t="s">
        <v>58</v>
      </c>
      <c r="J28" s="37">
        <v>45962</v>
      </c>
      <c r="K28" s="37">
        <f>J28+35</f>
        <v>45997</v>
      </c>
      <c r="L28" s="37">
        <f>K28+30</f>
        <v>46027</v>
      </c>
      <c r="M28" s="37">
        <v>46143</v>
      </c>
      <c r="N28" s="37" t="s">
        <v>54</v>
      </c>
      <c r="O28" s="37">
        <v>47938</v>
      </c>
    </row>
    <row r="29" spans="1:15" s="34" customFormat="1" ht="65" customHeight="1" x14ac:dyDescent="0.35">
      <c r="A29" s="35">
        <v>23</v>
      </c>
      <c r="B29" s="24" t="s">
        <v>45</v>
      </c>
      <c r="C29" s="36" t="s">
        <v>78</v>
      </c>
      <c r="D29" s="24"/>
      <c r="E29" s="36" t="s">
        <v>87</v>
      </c>
      <c r="F29" s="24">
        <v>60</v>
      </c>
      <c r="G29" s="24" t="s">
        <v>54</v>
      </c>
      <c r="H29" s="24" t="s">
        <v>11</v>
      </c>
      <c r="I29" s="40"/>
      <c r="J29" s="37">
        <v>46315</v>
      </c>
      <c r="K29" s="37">
        <f>J29+35</f>
        <v>46350</v>
      </c>
      <c r="L29" s="37">
        <f>K29+30</f>
        <v>46380</v>
      </c>
      <c r="M29" s="37">
        <v>46471</v>
      </c>
      <c r="N29" s="37" t="s">
        <v>54</v>
      </c>
      <c r="O29" s="37"/>
    </row>
    <row r="30" spans="1:15" ht="65" customHeight="1" x14ac:dyDescent="0.35"/>
    <row r="31" spans="1:15" ht="65" customHeight="1" x14ac:dyDescent="0.35"/>
  </sheetData>
  <autoFilter ref="A6:O6" xr:uid="{8757D57C-6AC8-40A0-B445-17E8FDFE4C0D}">
    <sortState xmlns:xlrd2="http://schemas.microsoft.com/office/spreadsheetml/2017/richdata2" ref="A7:O25">
      <sortCondition ref="C6"/>
    </sortState>
  </autoFilter>
  <mergeCells count="5">
    <mergeCell ref="A2:E2"/>
    <mergeCell ref="K2:M2"/>
    <mergeCell ref="A3:O3"/>
    <mergeCell ref="A4:O4"/>
    <mergeCell ref="A5:O5"/>
  </mergeCells>
  <dataValidations count="1">
    <dataValidation type="whole" showInputMessage="1" showErrorMessage="1" sqref="G28 G7:G12" xr:uid="{DA7BB36D-18B2-4D1B-8B48-C78CE2619BF6}">
      <formula1>1</formula1>
      <formula2>100000000000</formula2>
    </dataValidation>
  </dataValidations>
  <pageMargins left="0.70866141732283505" right="0.70866141732283505" top="0.74803149606299202" bottom="0.74803149606299202" header="0.31496062992126" footer="0.31496062992126"/>
  <pageSetup paperSize="9" scale="3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3"/>
  <sheetViews>
    <sheetView zoomScale="70" zoomScaleNormal="70" zoomScaleSheetLayoutView="80" workbookViewId="0">
      <selection activeCell="H8" sqref="H8"/>
    </sheetView>
  </sheetViews>
  <sheetFormatPr defaultColWidth="20.81640625" defaultRowHeight="18.5" x14ac:dyDescent="0.35"/>
  <cols>
    <col min="1" max="1" width="4.54296875" style="6" customWidth="1"/>
    <col min="2" max="2" width="31.453125" style="6" customWidth="1"/>
    <col min="3" max="3" width="17.81640625" style="6" customWidth="1"/>
    <col min="4" max="4" width="17.81640625" style="6" hidden="1" customWidth="1"/>
    <col min="5" max="5" width="65.08984375" style="7" customWidth="1"/>
    <col min="6" max="6" width="19.90625" style="6" customWidth="1"/>
    <col min="7" max="7" width="28.1796875" style="8" customWidth="1"/>
    <col min="8" max="8" width="32.453125" style="6" customWidth="1"/>
    <col min="9" max="9" width="25.54296875" style="6" hidden="1" customWidth="1"/>
    <col min="10" max="10" width="25.54296875" style="9" customWidth="1"/>
    <col min="11" max="13" width="25.54296875" style="10" customWidth="1"/>
    <col min="14" max="14" width="25.54296875" style="5" customWidth="1"/>
    <col min="15" max="15" width="25.54296875" style="5" hidden="1" customWidth="1"/>
    <col min="16" max="16384" width="20.81640625" style="1"/>
  </cols>
  <sheetData>
    <row r="1" spans="1:15" ht="31.5" customHeight="1" x14ac:dyDescent="0.35">
      <c r="A1" s="55" t="s">
        <v>60</v>
      </c>
      <c r="B1" s="55"/>
      <c r="C1" s="55"/>
      <c r="D1" s="55"/>
      <c r="E1" s="55"/>
      <c r="F1" s="3"/>
      <c r="G1" s="3"/>
      <c r="H1" s="2"/>
      <c r="I1" s="2"/>
      <c r="J1" s="4"/>
      <c r="K1" s="54"/>
      <c r="L1" s="54"/>
      <c r="M1" s="54"/>
    </row>
    <row r="2" spans="1:15" ht="29.25" customHeight="1" x14ac:dyDescent="0.35">
      <c r="A2" s="56" t="s">
        <v>12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15" ht="32.25" customHeight="1" x14ac:dyDescent="0.35">
      <c r="A3" s="56" t="s">
        <v>13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ht="27.5" customHeight="1" x14ac:dyDescent="0.35">
      <c r="A4" s="57" t="s">
        <v>59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</row>
    <row r="5" spans="1:15" s="14" customFormat="1" ht="59.75" customHeight="1" x14ac:dyDescent="0.35">
      <c r="A5" s="11" t="s">
        <v>6</v>
      </c>
      <c r="B5" s="11" t="s">
        <v>44</v>
      </c>
      <c r="C5" s="11" t="s">
        <v>16</v>
      </c>
      <c r="D5" s="11" t="s">
        <v>7</v>
      </c>
      <c r="E5" s="11" t="s">
        <v>0</v>
      </c>
      <c r="F5" s="11" t="s">
        <v>17</v>
      </c>
      <c r="G5" s="11" t="s">
        <v>1</v>
      </c>
      <c r="H5" s="11" t="s">
        <v>61</v>
      </c>
      <c r="I5" s="11" t="s">
        <v>3</v>
      </c>
      <c r="J5" s="11" t="s">
        <v>4</v>
      </c>
      <c r="K5" s="12" t="s">
        <v>8</v>
      </c>
      <c r="L5" s="11" t="s">
        <v>5</v>
      </c>
      <c r="M5" s="12" t="s">
        <v>2</v>
      </c>
      <c r="N5" s="13" t="s">
        <v>9</v>
      </c>
      <c r="O5" s="13" t="s">
        <v>10</v>
      </c>
    </row>
    <row r="6" spans="1:15" s="14" customFormat="1" ht="62.75" customHeight="1" x14ac:dyDescent="0.35">
      <c r="A6" s="15">
        <v>1</v>
      </c>
      <c r="B6" s="16" t="s">
        <v>45</v>
      </c>
      <c r="C6" s="16" t="s">
        <v>19</v>
      </c>
      <c r="D6" s="16" t="s">
        <v>15</v>
      </c>
      <c r="E6" s="16" t="s">
        <v>14</v>
      </c>
      <c r="F6" s="16">
        <v>36</v>
      </c>
      <c r="G6" s="17">
        <v>849655</v>
      </c>
      <c r="H6" s="18" t="s">
        <v>11</v>
      </c>
      <c r="I6" s="19">
        <v>45871</v>
      </c>
      <c r="J6" s="19">
        <v>45931</v>
      </c>
      <c r="K6" s="19">
        <v>45961</v>
      </c>
      <c r="L6" s="19">
        <v>45991</v>
      </c>
      <c r="M6" s="19">
        <v>46051</v>
      </c>
      <c r="N6" s="19">
        <v>46082</v>
      </c>
      <c r="O6" s="19">
        <v>47177</v>
      </c>
    </row>
    <row r="7" spans="1:15" s="14" customFormat="1" ht="62.75" customHeight="1" x14ac:dyDescent="0.35">
      <c r="A7" s="15">
        <v>2</v>
      </c>
      <c r="B7" s="16" t="s">
        <v>45</v>
      </c>
      <c r="C7" s="16" t="s">
        <v>20</v>
      </c>
      <c r="D7" s="16" t="s">
        <v>15</v>
      </c>
      <c r="E7" s="16" t="s">
        <v>18</v>
      </c>
      <c r="F7" s="16">
        <v>36</v>
      </c>
      <c r="G7" s="17">
        <v>227521827</v>
      </c>
      <c r="H7" s="18" t="s">
        <v>11</v>
      </c>
      <c r="I7" s="19">
        <v>45902</v>
      </c>
      <c r="J7" s="19">
        <v>45962</v>
      </c>
      <c r="K7" s="19">
        <v>45992</v>
      </c>
      <c r="L7" s="19">
        <v>46022</v>
      </c>
      <c r="M7" s="19">
        <v>46082</v>
      </c>
      <c r="N7" s="19">
        <v>46113</v>
      </c>
      <c r="O7" s="19">
        <v>47208</v>
      </c>
    </row>
    <row r="8" spans="1:15" s="14" customFormat="1" ht="62.75" customHeight="1" x14ac:dyDescent="0.35">
      <c r="A8" s="15">
        <v>3</v>
      </c>
      <c r="B8" s="16" t="s">
        <v>45</v>
      </c>
      <c r="C8" s="16" t="s">
        <v>21</v>
      </c>
      <c r="D8" s="16" t="s">
        <v>22</v>
      </c>
      <c r="E8" s="16" t="s">
        <v>23</v>
      </c>
      <c r="F8" s="16">
        <v>36</v>
      </c>
      <c r="G8" s="17">
        <v>81831589</v>
      </c>
      <c r="H8" s="18" t="s">
        <v>11</v>
      </c>
      <c r="I8" s="19">
        <v>45947</v>
      </c>
      <c r="J8" s="19">
        <v>46007</v>
      </c>
      <c r="K8" s="19">
        <v>46037</v>
      </c>
      <c r="L8" s="19">
        <v>46052</v>
      </c>
      <c r="M8" s="19">
        <v>46112</v>
      </c>
      <c r="N8" s="19">
        <v>46113</v>
      </c>
      <c r="O8" s="19">
        <v>47208</v>
      </c>
    </row>
    <row r="9" spans="1:15" s="14" customFormat="1" ht="62.75" customHeight="1" x14ac:dyDescent="0.35">
      <c r="A9" s="15">
        <f>1+A8</f>
        <v>4</v>
      </c>
      <c r="B9" s="16" t="s">
        <v>45</v>
      </c>
      <c r="C9" s="16" t="s">
        <v>24</v>
      </c>
      <c r="D9" s="16" t="s">
        <v>22</v>
      </c>
      <c r="E9" s="16" t="s">
        <v>25</v>
      </c>
      <c r="F9" s="16">
        <v>60</v>
      </c>
      <c r="G9" s="17">
        <v>880875649</v>
      </c>
      <c r="H9" s="18" t="s">
        <v>11</v>
      </c>
      <c r="I9" s="19">
        <v>45932</v>
      </c>
      <c r="J9" s="19">
        <v>45992</v>
      </c>
      <c r="K9" s="19">
        <v>46022</v>
      </c>
      <c r="L9" s="19">
        <v>46052</v>
      </c>
      <c r="M9" s="19">
        <v>46112</v>
      </c>
      <c r="N9" s="19">
        <v>46113</v>
      </c>
      <c r="O9" s="19">
        <v>47938</v>
      </c>
    </row>
    <row r="10" spans="1:15" s="14" customFormat="1" ht="62.75" customHeight="1" x14ac:dyDescent="0.35">
      <c r="A10" s="15">
        <f>1+A9</f>
        <v>5</v>
      </c>
      <c r="B10" s="16" t="s">
        <v>45</v>
      </c>
      <c r="C10" s="16" t="s">
        <v>27</v>
      </c>
      <c r="D10" s="16" t="s">
        <v>15</v>
      </c>
      <c r="E10" s="16" t="s">
        <v>26</v>
      </c>
      <c r="F10" s="16">
        <v>60</v>
      </c>
      <c r="G10" s="17">
        <v>8500000000</v>
      </c>
      <c r="H10" s="18" t="s">
        <v>11</v>
      </c>
      <c r="I10" s="19">
        <v>45902</v>
      </c>
      <c r="J10" s="19">
        <v>45962</v>
      </c>
      <c r="K10" s="19">
        <v>45992</v>
      </c>
      <c r="L10" s="19">
        <v>46022</v>
      </c>
      <c r="M10" s="19">
        <v>46082</v>
      </c>
      <c r="N10" s="19">
        <v>46113</v>
      </c>
      <c r="O10" s="19">
        <v>47938</v>
      </c>
    </row>
    <row r="11" spans="1:15" s="14" customFormat="1" ht="62.75" customHeight="1" x14ac:dyDescent="0.35">
      <c r="A11" s="15">
        <f t="shared" ref="A11:A22" si="0">1+A10</f>
        <v>6</v>
      </c>
      <c r="B11" s="16" t="s">
        <v>46</v>
      </c>
      <c r="C11" s="16" t="s">
        <v>30</v>
      </c>
      <c r="D11" s="16" t="s">
        <v>15</v>
      </c>
      <c r="E11" s="16" t="s">
        <v>31</v>
      </c>
      <c r="F11" s="16" t="s">
        <v>54</v>
      </c>
      <c r="G11" s="16" t="s">
        <v>54</v>
      </c>
      <c r="H11" s="16" t="s">
        <v>11</v>
      </c>
      <c r="I11" s="22">
        <v>45822</v>
      </c>
      <c r="J11" s="19">
        <v>45882</v>
      </c>
      <c r="K11" s="19">
        <v>45912</v>
      </c>
      <c r="L11" s="19">
        <v>45942</v>
      </c>
      <c r="M11" s="19">
        <v>46002</v>
      </c>
      <c r="N11" s="19" t="s">
        <v>54</v>
      </c>
      <c r="O11" s="19"/>
    </row>
    <row r="12" spans="1:15" s="14" customFormat="1" ht="62.75" customHeight="1" x14ac:dyDescent="0.35">
      <c r="A12" s="15">
        <f t="shared" si="0"/>
        <v>7</v>
      </c>
      <c r="B12" s="16" t="s">
        <v>45</v>
      </c>
      <c r="C12" s="16" t="s">
        <v>51</v>
      </c>
      <c r="D12" s="16"/>
      <c r="E12" s="16" t="s">
        <v>52</v>
      </c>
      <c r="F12" s="16">
        <v>48</v>
      </c>
      <c r="G12" s="23">
        <v>12551829751</v>
      </c>
      <c r="H12" s="18" t="s">
        <v>11</v>
      </c>
      <c r="I12" s="19"/>
      <c r="J12" s="19">
        <v>46173</v>
      </c>
      <c r="K12" s="19">
        <v>46143</v>
      </c>
      <c r="L12" s="19">
        <v>46128</v>
      </c>
      <c r="M12" s="19">
        <v>46098</v>
      </c>
      <c r="N12" s="19">
        <v>46098</v>
      </c>
      <c r="O12" s="19">
        <v>46053</v>
      </c>
    </row>
    <row r="13" spans="1:15" s="14" customFormat="1" ht="62.75" customHeight="1" x14ac:dyDescent="0.35">
      <c r="A13" s="15">
        <f t="shared" si="0"/>
        <v>8</v>
      </c>
      <c r="B13" s="16" t="s">
        <v>45</v>
      </c>
      <c r="C13" s="16" t="s">
        <v>29</v>
      </c>
      <c r="D13" s="16" t="s">
        <v>15</v>
      </c>
      <c r="E13" s="16" t="s">
        <v>28</v>
      </c>
      <c r="F13" s="16">
        <v>60</v>
      </c>
      <c r="G13" s="17">
        <v>1763326736.0899999</v>
      </c>
      <c r="H13" s="18" t="s">
        <v>11</v>
      </c>
      <c r="I13" s="19">
        <v>45827</v>
      </c>
      <c r="J13" s="19">
        <v>45887</v>
      </c>
      <c r="K13" s="19">
        <v>45917</v>
      </c>
      <c r="L13" s="19">
        <v>45932</v>
      </c>
      <c r="M13" s="19">
        <v>46357</v>
      </c>
      <c r="N13" s="19">
        <v>46082</v>
      </c>
      <c r="O13" s="19">
        <v>47907</v>
      </c>
    </row>
    <row r="14" spans="1:15" s="14" customFormat="1" ht="62.75" customHeight="1" x14ac:dyDescent="0.35">
      <c r="A14" s="15">
        <f t="shared" si="0"/>
        <v>9</v>
      </c>
      <c r="B14" s="16" t="s">
        <v>45</v>
      </c>
      <c r="C14" s="16" t="s">
        <v>33</v>
      </c>
      <c r="D14" s="16" t="s">
        <v>15</v>
      </c>
      <c r="E14" s="16" t="s">
        <v>32</v>
      </c>
      <c r="F14" s="16">
        <v>36</v>
      </c>
      <c r="G14" s="17">
        <v>477436918</v>
      </c>
      <c r="H14" s="18" t="s">
        <v>11</v>
      </c>
      <c r="I14" s="19" t="s">
        <v>55</v>
      </c>
      <c r="J14" s="19">
        <v>45977</v>
      </c>
      <c r="K14" s="19">
        <v>46007</v>
      </c>
      <c r="L14" s="19">
        <v>46022</v>
      </c>
      <c r="M14" s="19">
        <v>46082</v>
      </c>
      <c r="N14" s="19">
        <v>46113</v>
      </c>
      <c r="O14" s="19">
        <v>47208</v>
      </c>
    </row>
    <row r="15" spans="1:15" s="14" customFormat="1" ht="62.75" customHeight="1" x14ac:dyDescent="0.35">
      <c r="A15" s="15">
        <f t="shared" si="0"/>
        <v>10</v>
      </c>
      <c r="B15" s="16" t="s">
        <v>45</v>
      </c>
      <c r="C15" s="16" t="s">
        <v>35</v>
      </c>
      <c r="D15" s="16" t="s">
        <v>15</v>
      </c>
      <c r="E15" s="16" t="s">
        <v>34</v>
      </c>
      <c r="F15" s="16">
        <v>60</v>
      </c>
      <c r="G15" s="17">
        <v>179000000</v>
      </c>
      <c r="H15" s="18" t="s">
        <v>11</v>
      </c>
      <c r="I15" s="19" t="s">
        <v>56</v>
      </c>
      <c r="J15" s="19">
        <v>45977</v>
      </c>
      <c r="K15" s="19">
        <v>46007</v>
      </c>
      <c r="L15" s="19">
        <v>46022</v>
      </c>
      <c r="M15" s="19">
        <v>46082</v>
      </c>
      <c r="N15" s="19">
        <v>46113</v>
      </c>
      <c r="O15" s="19">
        <v>47938</v>
      </c>
    </row>
    <row r="16" spans="1:15" s="14" customFormat="1" ht="62.75" customHeight="1" x14ac:dyDescent="0.35">
      <c r="A16" s="15">
        <f t="shared" si="0"/>
        <v>11</v>
      </c>
      <c r="B16" s="16" t="s">
        <v>45</v>
      </c>
      <c r="C16" s="16" t="s">
        <v>36</v>
      </c>
      <c r="D16" s="16" t="s">
        <v>15</v>
      </c>
      <c r="E16" s="16" t="s">
        <v>37</v>
      </c>
      <c r="F16" s="16">
        <v>36</v>
      </c>
      <c r="G16" s="17">
        <v>1857126192</v>
      </c>
      <c r="H16" s="18" t="s">
        <v>11</v>
      </c>
      <c r="I16" s="19" t="s">
        <v>57</v>
      </c>
      <c r="J16" s="19">
        <v>45977</v>
      </c>
      <c r="K16" s="19">
        <v>46007</v>
      </c>
      <c r="L16" s="19">
        <v>46022</v>
      </c>
      <c r="M16" s="19">
        <v>46082</v>
      </c>
      <c r="N16" s="19">
        <v>46113</v>
      </c>
      <c r="O16" s="19">
        <v>47208</v>
      </c>
    </row>
    <row r="17" spans="1:15" s="14" customFormat="1" ht="62.75" customHeight="1" x14ac:dyDescent="0.35">
      <c r="A17" s="15">
        <f t="shared" si="0"/>
        <v>12</v>
      </c>
      <c r="B17" s="16" t="s">
        <v>46</v>
      </c>
      <c r="C17" s="16" t="s">
        <v>50</v>
      </c>
      <c r="D17" s="16" t="s">
        <v>43</v>
      </c>
      <c r="E17" s="16" t="s">
        <v>42</v>
      </c>
      <c r="F17" s="16" t="s">
        <v>54</v>
      </c>
      <c r="G17" s="16" t="s">
        <v>54</v>
      </c>
      <c r="H17" s="16" t="s">
        <v>11</v>
      </c>
      <c r="I17" s="22">
        <v>45765</v>
      </c>
      <c r="J17" s="19">
        <v>45825</v>
      </c>
      <c r="K17" s="19">
        <v>45855</v>
      </c>
      <c r="L17" s="19">
        <v>45870</v>
      </c>
      <c r="M17" s="19">
        <v>45930</v>
      </c>
      <c r="N17" s="19">
        <v>45839</v>
      </c>
      <c r="O17" s="19"/>
    </row>
    <row r="18" spans="1:15" s="14" customFormat="1" ht="62.75" customHeight="1" x14ac:dyDescent="0.35">
      <c r="A18" s="15">
        <f t="shared" si="0"/>
        <v>13</v>
      </c>
      <c r="B18" s="16" t="s">
        <v>45</v>
      </c>
      <c r="C18" s="16" t="s">
        <v>39</v>
      </c>
      <c r="D18" s="16" t="s">
        <v>15</v>
      </c>
      <c r="E18" s="16" t="s">
        <v>38</v>
      </c>
      <c r="F18" s="16">
        <v>60</v>
      </c>
      <c r="G18" s="17">
        <v>200000000</v>
      </c>
      <c r="H18" s="18" t="s">
        <v>11</v>
      </c>
      <c r="I18" s="19" t="s">
        <v>58</v>
      </c>
      <c r="J18" s="19">
        <v>45977</v>
      </c>
      <c r="K18" s="19">
        <v>46007</v>
      </c>
      <c r="L18" s="19">
        <v>46022</v>
      </c>
      <c r="M18" s="19">
        <v>46082</v>
      </c>
      <c r="N18" s="19">
        <v>46113</v>
      </c>
      <c r="O18" s="19">
        <v>47938</v>
      </c>
    </row>
    <row r="19" spans="1:15" ht="33.5" customHeight="1" x14ac:dyDescent="0.35">
      <c r="A19" s="15">
        <f t="shared" si="0"/>
        <v>14</v>
      </c>
      <c r="B19" s="16" t="s">
        <v>45</v>
      </c>
      <c r="C19" s="16" t="s">
        <v>49</v>
      </c>
      <c r="D19" s="16" t="s">
        <v>43</v>
      </c>
      <c r="E19" s="16" t="s">
        <v>53</v>
      </c>
      <c r="F19" s="16">
        <v>60</v>
      </c>
      <c r="G19" s="17">
        <v>6300000000</v>
      </c>
      <c r="H19" s="16" t="s">
        <v>11</v>
      </c>
      <c r="I19" s="19">
        <v>46143</v>
      </c>
      <c r="J19" s="19">
        <v>46113</v>
      </c>
      <c r="K19" s="19">
        <v>46098</v>
      </c>
      <c r="L19" s="19">
        <v>46068</v>
      </c>
      <c r="M19" s="19">
        <v>46053</v>
      </c>
      <c r="N19" s="19">
        <v>46143</v>
      </c>
      <c r="O19" s="20"/>
    </row>
    <row r="20" spans="1:15" s="14" customFormat="1" ht="62.75" customHeight="1" x14ac:dyDescent="0.35">
      <c r="A20" s="15">
        <f t="shared" si="0"/>
        <v>15</v>
      </c>
      <c r="B20" s="16" t="s">
        <v>45</v>
      </c>
      <c r="C20" s="16" t="s">
        <v>41</v>
      </c>
      <c r="D20" s="16" t="s">
        <v>22</v>
      </c>
      <c r="E20" s="16" t="s">
        <v>40</v>
      </c>
      <c r="F20" s="16">
        <v>60</v>
      </c>
      <c r="G20" s="17">
        <v>381063657</v>
      </c>
      <c r="H20" s="18" t="s">
        <v>11</v>
      </c>
      <c r="I20" s="19">
        <v>45674</v>
      </c>
      <c r="J20" s="19">
        <v>45734</v>
      </c>
      <c r="K20" s="19">
        <v>45764</v>
      </c>
      <c r="L20" s="19">
        <v>45779</v>
      </c>
      <c r="M20" s="19">
        <v>45839</v>
      </c>
      <c r="N20" s="19">
        <v>45870</v>
      </c>
      <c r="O20" s="19">
        <v>47695</v>
      </c>
    </row>
    <row r="21" spans="1:15" s="14" customFormat="1" ht="62.75" customHeight="1" x14ac:dyDescent="0.35">
      <c r="A21" s="15">
        <f t="shared" si="0"/>
        <v>16</v>
      </c>
      <c r="B21" s="16" t="s">
        <v>46</v>
      </c>
      <c r="C21" s="16" t="s">
        <v>48</v>
      </c>
      <c r="D21" s="16" t="s">
        <v>43</v>
      </c>
      <c r="E21" s="16" t="s">
        <v>47</v>
      </c>
      <c r="F21" s="16" t="s">
        <v>54</v>
      </c>
      <c r="G21" s="16" t="s">
        <v>54</v>
      </c>
      <c r="H21" s="16" t="s">
        <v>11</v>
      </c>
      <c r="I21" s="22">
        <v>45686</v>
      </c>
      <c r="J21" s="19">
        <v>45897</v>
      </c>
      <c r="K21" s="19">
        <v>45927</v>
      </c>
      <c r="L21" s="19">
        <v>45942</v>
      </c>
      <c r="M21" s="19">
        <v>46002</v>
      </c>
      <c r="N21" s="19" t="s">
        <v>54</v>
      </c>
      <c r="O21" s="19"/>
    </row>
    <row r="22" spans="1:15" s="14" customFormat="1" ht="62.75" customHeight="1" x14ac:dyDescent="0.35">
      <c r="A22" s="15">
        <f t="shared" si="0"/>
        <v>17</v>
      </c>
      <c r="B22" s="16" t="s">
        <v>46</v>
      </c>
      <c r="C22" s="16" t="s">
        <v>30</v>
      </c>
      <c r="D22" s="16" t="s">
        <v>15</v>
      </c>
      <c r="E22" s="16" t="s">
        <v>31</v>
      </c>
      <c r="F22" s="16" t="s">
        <v>54</v>
      </c>
      <c r="G22" s="16" t="s">
        <v>54</v>
      </c>
      <c r="H22" s="16" t="s">
        <v>11</v>
      </c>
      <c r="I22" s="22">
        <v>45822</v>
      </c>
      <c r="J22" s="19">
        <v>45882</v>
      </c>
      <c r="K22" s="19">
        <v>45912</v>
      </c>
      <c r="L22" s="19">
        <v>45942</v>
      </c>
      <c r="M22" s="19">
        <v>46002</v>
      </c>
      <c r="N22" s="19" t="s">
        <v>54</v>
      </c>
      <c r="O22" s="19"/>
    </row>
    <row r="23" spans="1:15" ht="53" customHeight="1" x14ac:dyDescent="0.35">
      <c r="A23" s="52"/>
      <c r="B23" s="52"/>
      <c r="C23" s="52"/>
      <c r="D23" s="52"/>
      <c r="E23" s="52"/>
      <c r="F23" s="52"/>
      <c r="G23" s="21"/>
      <c r="H23" s="53"/>
      <c r="I23" s="53"/>
      <c r="J23" s="53"/>
      <c r="K23" s="53"/>
      <c r="L23" s="53"/>
      <c r="M23" s="53"/>
      <c r="N23" s="53"/>
      <c r="O23" s="53"/>
    </row>
  </sheetData>
  <mergeCells count="7">
    <mergeCell ref="A23:F23"/>
    <mergeCell ref="H23:O23"/>
    <mergeCell ref="K1:M1"/>
    <mergeCell ref="A1:E1"/>
    <mergeCell ref="A2:O2"/>
    <mergeCell ref="A3:O3"/>
    <mergeCell ref="A4:O4"/>
  </mergeCells>
  <phoneticPr fontId="2" type="noConversion"/>
  <dataValidations count="1">
    <dataValidation type="whole" showInputMessage="1" showErrorMessage="1" sqref="G12" xr:uid="{B4AED785-4F09-4988-B48D-D4505B4FEDC2}">
      <formula1>1</formula1>
      <formula2>100000000000</formula2>
    </dataValidation>
  </dataValidations>
  <pageMargins left="0.70866141732283505" right="0.70866141732283505" top="0.74803149606299202" bottom="0.74803149606299202" header="0.31496062992126" footer="0.31496062992126"/>
  <pageSetup paperSize="9" scale="3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23815BE462D146B97FD5CA3F47BA93" ma:contentTypeVersion="3" ma:contentTypeDescription="Create a new document." ma:contentTypeScope="" ma:versionID="f900112543d25055b2424866555568b5">
  <xsd:schema xmlns:xsd="http://www.w3.org/2001/XMLSchema" xmlns:xs="http://www.w3.org/2001/XMLSchema" xmlns:p="http://schemas.microsoft.com/office/2006/metadata/properties" xmlns:ns2="804a3da4-55e0-43c3-a8ce-8ac45875b3d3" targetNamespace="http://schemas.microsoft.com/office/2006/metadata/properties" ma:root="true" ma:fieldsID="b3895ed53ad930724db515cfe2cd6aa6" ns2:_="">
    <xsd:import namespace="804a3da4-55e0-43c3-a8ce-8ac45875b3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4a3da4-55e0-43c3-a8ce-8ac45875b3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FD2454-2298-4680-B231-743CA61259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36162E-7258-4FFE-BF39-A2FCBD1F558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B4A3964-9C4C-4C45-8F74-A57C8B7153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4a3da4-55e0-43c3-a8ce-8ac45875b3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2026-27 Annual PP</vt:lpstr>
      <vt:lpstr>2025-26 Annual PP</vt:lpstr>
      <vt:lpstr>'2025-26 Annual PP'!Print_Area</vt:lpstr>
      <vt:lpstr>'2026-27 Annual PP'!Print_Area</vt:lpstr>
      <vt:lpstr>'2025-26 Annual PP'!Print_Titles</vt:lpstr>
      <vt:lpstr>'2026-27 Annual PP'!Print_Titles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 Theunissen</dc:creator>
  <cp:lastModifiedBy>Bongani Lusenga</cp:lastModifiedBy>
  <cp:lastPrinted>2023-03-24T14:13:51Z</cp:lastPrinted>
  <dcterms:created xsi:type="dcterms:W3CDTF">2015-07-02T08:48:41Z</dcterms:created>
  <dcterms:modified xsi:type="dcterms:W3CDTF">2026-06-08T09:09:14Z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3c4247e-447d-4732-af29-2e529a4288f1_Enabled">
    <vt:lpwstr>True</vt:lpwstr>
  </property>
  <property fmtid="{D5CDD505-2E9C-101B-9397-08002B2CF9AE}" pid="3" name="MSIP_Label_93c4247e-447d-4732-af29-2e529a4288f1_SiteId">
    <vt:lpwstr>1a45348f-02b4-4f9a-a7a8-7786f6dd3245</vt:lpwstr>
  </property>
  <property fmtid="{D5CDD505-2E9C-101B-9397-08002B2CF9AE}" pid="4" name="MSIP_Label_93c4247e-447d-4732-af29-2e529a4288f1_Owner">
    <vt:lpwstr>Peace.Gumede@Treasury.gov.za</vt:lpwstr>
  </property>
  <property fmtid="{D5CDD505-2E9C-101B-9397-08002B2CF9AE}" pid="5" name="MSIP_Label_93c4247e-447d-4732-af29-2e529a4288f1_SetDate">
    <vt:lpwstr>2020-11-26T09:12:01.6829648Z</vt:lpwstr>
  </property>
  <property fmtid="{D5CDD505-2E9C-101B-9397-08002B2CF9AE}" pid="6" name="MSIP_Label_93c4247e-447d-4732-af29-2e529a4288f1_Name">
    <vt:lpwstr>Personal</vt:lpwstr>
  </property>
  <property fmtid="{D5CDD505-2E9C-101B-9397-08002B2CF9AE}" pid="7" name="MSIP_Label_93c4247e-447d-4732-af29-2e529a4288f1_Application">
    <vt:lpwstr>Microsoft Azure Information Protection</vt:lpwstr>
  </property>
  <property fmtid="{D5CDD505-2E9C-101B-9397-08002B2CF9AE}" pid="8" name="MSIP_Label_93c4247e-447d-4732-af29-2e529a4288f1_ActionId">
    <vt:lpwstr>9f4c7b80-1cb2-4269-8de5-3cfeb45e58cb</vt:lpwstr>
  </property>
  <property fmtid="{D5CDD505-2E9C-101B-9397-08002B2CF9AE}" pid="9" name="MSIP_Label_93c4247e-447d-4732-af29-2e529a4288f1_Extended_MSFT_Method">
    <vt:lpwstr>Automatic</vt:lpwstr>
  </property>
  <property fmtid="{D5CDD505-2E9C-101B-9397-08002B2CF9AE}" pid="10" name="Sensitivity">
    <vt:lpwstr>Personal</vt:lpwstr>
  </property>
  <property fmtid="{D5CDD505-2E9C-101B-9397-08002B2CF9AE}" pid="11" name="ContentTypeId">
    <vt:lpwstr>0x0101008123815BE462D146B97FD5CA3F47BA93</vt:lpwstr>
  </property>
</Properties>
</file>